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4630D744-7FEC-40A6-8DD6-811EB6589798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  <sheet name="Sheet14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L42" i="15" l="1"/>
  <c r="D41" i="15"/>
  <c r="D29" i="15"/>
  <c r="D22" i="15"/>
  <c r="L16" i="15"/>
  <c r="L7" i="15"/>
  <c r="F36" i="15"/>
  <c r="F30" i="15"/>
  <c r="H46" i="14"/>
  <c r="D7" i="14"/>
  <c r="L37" i="14"/>
  <c r="L35" i="14"/>
  <c r="L18" i="14"/>
  <c r="U749" i="8"/>
  <c r="U730" i="8"/>
  <c r="U713" i="8"/>
  <c r="V699" i="8"/>
  <c r="D61" i="13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<sst xmlns="http://schemas.openxmlformats.org/spreadsheetml/2006/main" count="4311" uniqueCount="366">
  <si>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</si>
  <si>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</si>
  <si>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</si>
  <si>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</si>
  <si>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</si>
  <si>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</si>
  <si>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</si>
  <si>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</si>
  <si>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</si>
  <si>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</si>
  <si>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</si>
  <si>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</si>
  <si>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</si>
  <si>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</si>
  <si>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</si>
  <si>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</si>
  <si>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</si>
  <si>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</si>
  <si>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</si>
  <si>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</si>
  <si>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</si>
  <si>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</si>
  <si>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</si>
  <si>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</si>
  <si>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</si>
  <si>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</si>
  <si>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</si>
  <si>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</si>
  <si>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</si>
  <si>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</si>
  <si>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</si>
  <si>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</si>
  <si>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</si>
  <si>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</si>
  <si>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</si>
  <si>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</si>
  <si>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</si>
  <si>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</si>
  <si>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</si>
  <si>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</si>
  <si>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</si>
  <si>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</si>
  <si>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</si>
  <si>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</si>
  <si>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</si>
  <si>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</si>
  <si>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</si>
  <si>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</si>
  <si>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</si>
  <si>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</si>
  <si>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</si>
  <si>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</si>
  <si>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</si>
  <si>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</si>
  <si>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</si>
  <si>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</si>
  <si>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</si>
  <si>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</si>
  <si>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</si>
  <si>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</si>
  <si>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</si>
  <si>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</si>
  <si>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</si>
  <si>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</si>
  <si>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</si>
  <si>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</si>
  <si>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</si>
  <si>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</si>
  <si>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</si>
  <si>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</si>
  <si>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</si>
  <si>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</si>
  <si>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</si>
  <si>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</si>
  <si>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</si>
  <si>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</si>
  <si>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</si>
  <si>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</si>
  <si>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</si>
  <si>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</si>
  <si>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</si>
  <si>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</si>
  <si>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</si>
  <si>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</si>
  <si>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</si>
  <si>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</si>
  <si>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</si>
  <si>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</si>
  <si>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</si>
  <si>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</si>
  <si>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</si>
  <si>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</si>
  <si>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</si>
  <si>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</si>
  <si>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</si>
  <si>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</si>
  <si>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</si>
  <si>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</si>
  <si>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</si>
  <si>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</si>
  <si>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</si>
  <si>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</si>
  <si>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</si>
  <si>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</si>
  <si>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</si>
  <si>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</si>
  <si>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</si>
  <si>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</si>
  <si>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</si>
  <si>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</si>
  <si>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</si>
  <si>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</si>
  <si>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</si>
  <si>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</si>
  <si>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</si>
  <si>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</si>
  <si>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</si>
  <si>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</si>
  <si>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</si>
  <si>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</si>
  <si>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</si>
  <si>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</si>
  <si>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</si>
  <si>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</si>
  <si>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</si>
  <si>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</si>
  <si>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</si>
  <si>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</si>
  <si>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</si>
  <si>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</si>
  <si>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</si>
  <si>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</si>
  <si>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</si>
  <si>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</si>
  <si>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</si>
  <si>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</si>
  <si>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</si>
  <si>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</si>
  <si>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</si>
  <si>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</si>
  <si>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</si>
  <si>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</si>
  <si>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</si>
  <si>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</si>
  <si>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</si>
  <si>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</si>
  <si>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</si>
  <si>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</si>
  <si>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</si>
  <si>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</si>
  <si>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</si>
  <si>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</si>
  <si>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</si>
  <si>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</si>
  <si>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</si>
  <si>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</si>
  <si>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</si>
  <si>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</si>
  <si>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</si>
  <si>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</si>
  <si>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</si>
  <si>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</si>
  <si>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</si>
  <si>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</si>
  <si>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</si>
  <si>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</si>
  <si>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</si>
  <si>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</si>
  <si>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</si>
  <si>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</si>
  <si>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</si>
  <si>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</si>
  <si>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</si>
  <si>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</si>
  <si>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</si>
  <si>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</si>
  <si>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</si>
  <si>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</si>
  <si>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</si>
  <si>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</si>
  <si>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</si>
  <si>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</si>
  <si>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</si>
  <si>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</si>
  <si>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</si>
  <si>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</si>
  <si>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</si>
  <si>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</si>
  <si>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</si>
  <si>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</si>
  <si>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</si>
  <si>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</si>
  <si>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</si>
  <si>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</si>
  <si>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</si>
  <si>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</si>
  <si>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</si>
  <si>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</si>
  <si>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</si>
  <si>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</si>
  <si>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</si>
  <si>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</si>
  <si>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</si>
  <si>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</si>
  <si>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</si>
  <si>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</si>
  <si>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</si>
  <si>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</si>
  <si>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</si>
  <si>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</si>
  <si>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</si>
  <si>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</si>
  <si>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</si>
  <si>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</si>
  <si>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</si>
  <si>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</si>
  <si>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</si>
  <si>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</si>
  <si>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</si>
  <si>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</si>
  <si>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</si>
  <si>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</si>
  <si>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</si>
  <si>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</si>
  <si>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</si>
  <si>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</si>
  <si>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</si>
  <si>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</si>
  <si>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</si>
  <si>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</si>
  <si>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</si>
  <si>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</si>
  <si>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</si>
  <si>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</si>
  <si>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</si>
  <si>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</si>
  <si>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</si>
  <si>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</si>
  <si>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</si>
  <si>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</si>
  <si>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</si>
  <si>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</si>
  <si>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</si>
  <si>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</si>
  <si>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</si>
  <si>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</si>
  <si>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</si>
  <si>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</si>
  <si>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</si>
  <si>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</si>
  <si>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</si>
  <si>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</si>
  <si>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</si>
  <si>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</si>
  <si>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</si>
  <si>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</si>
  <si>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</si>
  <si>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</si>
  <si>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</si>
  <si>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</si>
  <si>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</si>
  <si>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</si>
  <si>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</si>
  <si>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</si>
  <si>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</si>
  <si>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</si>
  <si>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</si>
  <si>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</si>
  <si>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</si>
  <si>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</si>
  <si>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</si>
  <si>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</si>
  <si>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</si>
  <si>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</si>
  <si>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</si>
  <si>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</si>
  <si>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</si>
  <si>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</si>
  <si>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</si>
  <si>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</si>
  <si>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</si>
  <si>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</si>
  <si>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</si>
  <si>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</si>
  <si>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</si>
  <si>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</si>
  <si>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</si>
  <si>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</si>
  <si>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</si>
  <si>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</si>
  <si>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</si>
  <si>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</si>
  <si>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</si>
  <si>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</si>
  <si>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</si>
  <si>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</si>
  <si>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</si>
  <si>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</si>
  <si>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</si>
  <si>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</si>
  <si>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</si>
  <si>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</si>
  <si>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</si>
  <si>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</si>
  <si>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</si>
  <si>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</si>
  <si>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</si>
  <si>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</si>
  <si>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</si>
  <si>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</si>
  <si>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</si>
  <si>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</si>
  <si>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</si>
  <si>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</si>
  <si>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</si>
  <si>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</si>
  <si>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</si>
  <si>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</si>
  <si>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</si>
  <si>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</si>
  <si>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</si>
  <si>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</si>
  <si>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</si>
  <si>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</si>
  <si>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</si>
  <si>
    <t>28/7</t>
  </si>
  <si>
    <t>29/7</t>
  </si>
  <si>
    <t>31/7</t>
  </si>
  <si>
    <t>模型尾款</t>
  </si>
  <si>
    <t>2/8</t>
  </si>
  <si>
    <t>4/8</t>
  </si>
  <si>
    <t>5/8</t>
  </si>
  <si>
    <t>6/8</t>
  </si>
  <si>
    <t>7/8</t>
  </si>
  <si>
    <t>9/8</t>
  </si>
  <si>
    <t>10/8</t>
  </si>
  <si>
    <t>30/7</t>
  </si>
  <si>
    <t>手机卡</t>
  </si>
  <si>
    <t>3/8</t>
  </si>
  <si>
    <t>11/8</t>
  </si>
  <si>
    <t>12/8</t>
  </si>
  <si>
    <t>Jeff</t>
  </si>
  <si>
    <t>8/8</t>
  </si>
  <si>
    <t>13/8</t>
  </si>
  <si>
    <t>14/8</t>
  </si>
  <si>
    <t>15/8</t>
  </si>
  <si>
    <t>16/8</t>
  </si>
  <si>
    <t>电影水</t>
  </si>
  <si>
    <t>aik</t>
  </si>
  <si>
    <t>17/8</t>
  </si>
  <si>
    <t>24/8</t>
  </si>
  <si>
    <t>26/8</t>
  </si>
  <si>
    <t>27/8</t>
  </si>
  <si>
    <t>18/8</t>
  </si>
  <si>
    <t>19/9</t>
  </si>
  <si>
    <t>22/8</t>
  </si>
  <si>
    <t>21/8</t>
  </si>
  <si>
    <t>25/8</t>
  </si>
  <si>
    <t>28/8</t>
  </si>
  <si>
    <t>30/8</t>
  </si>
  <si>
    <t>不知道什麽</t>
  </si>
  <si>
    <t>31/8</t>
  </si>
  <si>
    <t>電話</t>
  </si>
  <si>
    <t>食物？</t>
  </si>
  <si>
    <t>手游</t>
  </si>
  <si>
    <t>保險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</si>
</sst>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8</xdr:col>
      <xdr:colOff>591228</xdr:colOff>
      <xdr:row>705</xdr:row>
      <xdr:rowOff>67003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4C04868-CF6B-4C8E-95C7-996E112CF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32016500"/>
          <a:ext cx="4858428" cy="23530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707</xdr:row>
      <xdr:rowOff>0</xdr:rowOff>
    </xdr:from>
    <xdr:to>
      <xdr:col>6</xdr:col>
      <xdr:colOff>161462</xdr:colOff>
      <xdr:row>720</xdr:row>
      <xdr:rowOff>28575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AE6ED0D-4895-4706-A324-FAF059B4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134683500"/>
          <a:ext cx="3209462" cy="2505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1</xdr:rowOff>
    </xdr:from>
    <xdr:to>
      <xdr:col>9</xdr:col>
      <xdr:colOff>9525</xdr:colOff>
      <xdr:row>738</xdr:row>
      <xdr:rowOff>179127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DCB7F1-B031-48C1-B42F-16134668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137350501"/>
          <a:ext cx="4886325" cy="341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740</xdr:row>
      <xdr:rowOff>0</xdr:rowOff>
    </xdr:from>
    <xdr:to>
      <xdr:col>9</xdr:col>
      <xdr:colOff>9525</xdr:colOff>
      <xdr:row>760</xdr:row>
      <xdr:rowOff>7718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B311CC-F371-40EE-9C79-F34D68BE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1" y="140970000"/>
          <a:ext cx="4886324" cy="38177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761</xdr:row>
      <xdr:rowOff>0</xdr:rowOff>
    </xdr:from>
    <xdr:to>
      <xdr:col>9</xdr:col>
      <xdr:colOff>19050</xdr:colOff>
      <xdr:row>777</xdr:row>
      <xdr:rowOff>16337</xdr:rowOff>
    </xdr:to>
    <xdr:pic>
      <xdr:nvPicPr>
        <xdr:cNvPr id="38" name="Picture 37" descr="未提供說明。">
          <a:extLst>
            <a:ext uri="{FF2B5EF4-FFF2-40B4-BE49-F238E27FC236}">
              <a16:creationId xmlns:a16="http://schemas.microsoft.com/office/drawing/2014/main" id="{CC4378AB-62FD-416F-81A0-2B619687D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44970500"/>
          <a:ext cx="4895849" cy="3064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779</xdr:row>
      <xdr:rowOff>0</xdr:rowOff>
    </xdr:from>
    <xdr:to>
      <xdr:col>6</xdr:col>
      <xdr:colOff>447675</xdr:colOff>
      <xdr:row>799</xdr:row>
      <xdr:rowOff>109251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56CD275-D597-4558-9904-7B9E88073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1" y="148399500"/>
          <a:ext cx="3495674" cy="39192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801</xdr:row>
      <xdr:rowOff>0</xdr:rowOff>
    </xdr:from>
    <xdr:to>
      <xdr:col>7</xdr:col>
      <xdr:colOff>285750</xdr:colOff>
      <xdr:row>819</xdr:row>
      <xdr:rowOff>85725</xdr:rowOff>
    </xdr:to>
    <xdr:pic>
      <xdr:nvPicPr>
        <xdr:cNvPr id="40" name="Picture 39" descr="未提供說明。">
          <a:extLst>
            <a:ext uri="{FF2B5EF4-FFF2-40B4-BE49-F238E27FC236}">
              <a16:creationId xmlns:a16="http://schemas.microsoft.com/office/drawing/2014/main" id="{068306B8-52F0-45A7-A39E-85B198DDD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2590500"/>
          <a:ext cx="3943350" cy="351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821</xdr:row>
      <xdr:rowOff>1</xdr:rowOff>
    </xdr:from>
    <xdr:to>
      <xdr:col>7</xdr:col>
      <xdr:colOff>19416</xdr:colOff>
      <xdr:row>833</xdr:row>
      <xdr:rowOff>171451</xdr:rowOff>
    </xdr:to>
    <xdr:pic>
      <xdr:nvPicPr>
        <xdr:cNvPr id="41" name="Picture 40" descr="未提供說明。">
          <a:extLst>
            <a:ext uri="{FF2B5EF4-FFF2-40B4-BE49-F238E27FC236}">
              <a16:creationId xmlns:a16="http://schemas.microsoft.com/office/drawing/2014/main" id="{6F08DE13-0571-444D-A969-A9AECF5D5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56400501"/>
          <a:ext cx="3677015" cy="2457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835</xdr:row>
      <xdr:rowOff>1</xdr:rowOff>
    </xdr:from>
    <xdr:to>
      <xdr:col>6</xdr:col>
      <xdr:colOff>549207</xdr:colOff>
      <xdr:row>847</xdr:row>
      <xdr:rowOff>95251</xdr:rowOff>
    </xdr:to>
    <xdr:pic>
      <xdr:nvPicPr>
        <xdr:cNvPr id="42" name="Picture 41" descr="未提供說明。">
          <a:extLst>
            <a:ext uri="{FF2B5EF4-FFF2-40B4-BE49-F238E27FC236}">
              <a16:creationId xmlns:a16="http://schemas.microsoft.com/office/drawing/2014/main" id="{6A835FAA-EBEB-4C7D-9734-5E9DE1D7CC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9067501"/>
          <a:ext cx="3597207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849</xdr:row>
      <xdr:rowOff>0</xdr:rowOff>
    </xdr:from>
    <xdr:to>
      <xdr:col>7</xdr:col>
      <xdr:colOff>607595</xdr:colOff>
      <xdr:row>863</xdr:row>
      <xdr:rowOff>76200</xdr:rowOff>
    </xdr:to>
    <xdr:pic>
      <xdr:nvPicPr>
        <xdr:cNvPr id="43" name="Picture 42" descr="未提供說明。">
          <a:extLst>
            <a:ext uri="{FF2B5EF4-FFF2-40B4-BE49-F238E27FC236}">
              <a16:creationId xmlns:a16="http://schemas.microsoft.com/office/drawing/2014/main" id="{237D8B9B-4080-453E-8BD7-A75F50B6B5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1734500"/>
          <a:ext cx="4265195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865</xdr:row>
      <xdr:rowOff>0</xdr:rowOff>
    </xdr:from>
    <xdr:to>
      <xdr:col>8</xdr:col>
      <xdr:colOff>28283</xdr:colOff>
      <xdr:row>880</xdr:row>
      <xdr:rowOff>28575</xdr:rowOff>
    </xdr:to>
    <xdr:pic>
      <xdr:nvPicPr>
        <xdr:cNvPr id="44" name="Picture 43" descr="未提供說明。">
          <a:extLst>
            <a:ext uri="{FF2B5EF4-FFF2-40B4-BE49-F238E27FC236}">
              <a16:creationId xmlns:a16="http://schemas.microsoft.com/office/drawing/2014/main" id="{7C8E582A-C491-4D99-B7B8-76A0CBC51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64782500"/>
          <a:ext cx="4295482" cy="288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882</xdr:row>
      <xdr:rowOff>1</xdr:rowOff>
    </xdr:from>
    <xdr:to>
      <xdr:col>7</xdr:col>
      <xdr:colOff>567219</xdr:colOff>
      <xdr:row>895</xdr:row>
      <xdr:rowOff>114301</xdr:rowOff>
    </xdr:to>
    <xdr:pic>
      <xdr:nvPicPr>
        <xdr:cNvPr id="45" name="Picture 44" descr="未提供說明。">
          <a:extLst>
            <a:ext uri="{FF2B5EF4-FFF2-40B4-BE49-F238E27FC236}">
              <a16:creationId xmlns:a16="http://schemas.microsoft.com/office/drawing/2014/main" id="{AA9A1F0B-7A50-4233-AF6E-A13D05510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8021001"/>
          <a:ext cx="4224819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897</xdr:row>
      <xdr:rowOff>0</xdr:rowOff>
    </xdr:from>
    <xdr:to>
      <xdr:col>7</xdr:col>
      <xdr:colOff>581025</xdr:colOff>
      <xdr:row>914</xdr:row>
      <xdr:rowOff>11113</xdr:rowOff>
    </xdr:to>
    <xdr:pic>
      <xdr:nvPicPr>
        <xdr:cNvPr id="46" name="Picture 45" descr="開啟相片">
          <a:extLst>
            <a:ext uri="{FF2B5EF4-FFF2-40B4-BE49-F238E27FC236}">
              <a16:creationId xmlns:a16="http://schemas.microsoft.com/office/drawing/2014/main" id="{7242DDD5-682F-4BB6-93DF-9A24E3CC25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70878500"/>
          <a:ext cx="4238625" cy="32496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916</xdr:row>
      <xdr:rowOff>0</xdr:rowOff>
    </xdr:from>
    <xdr:to>
      <xdr:col>7</xdr:col>
      <xdr:colOff>574640</xdr:colOff>
      <xdr:row>930</xdr:row>
      <xdr:rowOff>123825</xdr:rowOff>
    </xdr:to>
    <xdr:pic>
      <xdr:nvPicPr>
        <xdr:cNvPr id="47" name="Picture 46" descr="開啟相片">
          <a:extLst>
            <a:ext uri="{FF2B5EF4-FFF2-40B4-BE49-F238E27FC236}">
              <a16:creationId xmlns:a16="http://schemas.microsoft.com/office/drawing/2014/main" id="{1B8D96EC-74F5-4414-8623-9BA157C735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74498000"/>
          <a:ext cx="4232240" cy="279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932</xdr:row>
      <xdr:rowOff>0</xdr:rowOff>
    </xdr:from>
    <xdr:to>
      <xdr:col>8</xdr:col>
      <xdr:colOff>53395</xdr:colOff>
      <xdr:row>943</xdr:row>
      <xdr:rowOff>104775</xdr:rowOff>
    </xdr:to>
    <xdr:pic>
      <xdr:nvPicPr>
        <xdr:cNvPr id="48" name="Picture 47" descr="未提供說明。">
          <a:extLst>
            <a:ext uri="{FF2B5EF4-FFF2-40B4-BE49-F238E27FC236}">
              <a16:creationId xmlns:a16="http://schemas.microsoft.com/office/drawing/2014/main" id="{8EDC6FE0-72B2-4190-81F1-4215D816A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77546000"/>
          <a:ext cx="4320594" cy="220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939"/>
  <sheetViews>
    <sheetView tabSelected="1" topLeftCell="A919" workbookViewId="0">
      <selection activeCell="Y936" sqref="Y936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4935</v>
      </c>
      <c r="U1" s="17">
        <f>V1-T1</f>
        <v>9526</v>
      </c>
      <c r="V1" s="15">
        <f>SUM(V2:V1000)</f>
        <v>14461</v>
      </c>
      <c r="W1" s="15">
        <f>SUM(W2:W1000)</f>
        <v>18176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J122" t="s">
        <v>225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J176" t="s">
        <v>239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K244" t="s">
        <v>239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J264" t="s">
        <v>239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10:23" x14ac:dyDescent="0.25">
      <c r="U433" s="17">
        <f t="shared" si="6"/>
        <v>0</v>
      </c>
    </row>
    <row r="434" spans="10:23" x14ac:dyDescent="0.25">
      <c r="J434" t="s">
        <v>239</v>
      </c>
      <c r="U434" s="17">
        <f t="shared" si="6"/>
        <v>0</v>
      </c>
    </row>
    <row r="435" spans="10:23" x14ac:dyDescent="0.25">
      <c r="U435" s="17">
        <f t="shared" si="6"/>
        <v>0</v>
      </c>
    </row>
    <row r="436" spans="10:23" x14ac:dyDescent="0.25">
      <c r="W436" s="15">
        <v>115</v>
      </c>
    </row>
    <row r="437" spans="10:23" x14ac:dyDescent="0.25">
      <c r="U437" s="17">
        <f t="shared" si="6"/>
        <v>0</v>
      </c>
    </row>
    <row r="438" spans="10:23" x14ac:dyDescent="0.25">
      <c r="U438" s="17">
        <f t="shared" si="6"/>
        <v>0</v>
      </c>
    </row>
    <row r="439" spans="10:23" x14ac:dyDescent="0.25">
      <c r="U439" s="17">
        <f t="shared" si="6"/>
        <v>0</v>
      </c>
    </row>
    <row r="440" spans="10:23" x14ac:dyDescent="0.25">
      <c r="U440" s="17">
        <f t="shared" si="6"/>
        <v>0</v>
      </c>
    </row>
    <row r="441" spans="10:23" x14ac:dyDescent="0.25">
      <c r="U441" s="17">
        <f t="shared" si="6"/>
        <v>0</v>
      </c>
    </row>
    <row r="442" spans="10:23" x14ac:dyDescent="0.25">
      <c r="U442" s="17">
        <f t="shared" si="6"/>
        <v>0</v>
      </c>
    </row>
    <row r="443" spans="10:23" x14ac:dyDescent="0.25">
      <c r="U443" s="17">
        <f t="shared" si="6"/>
        <v>0</v>
      </c>
    </row>
    <row r="444" spans="10:23" x14ac:dyDescent="0.25">
      <c r="U444" s="17">
        <f t="shared" si="6"/>
        <v>0</v>
      </c>
    </row>
    <row r="445" spans="10:23" x14ac:dyDescent="0.25">
      <c r="U445" s="17">
        <f t="shared" si="6"/>
        <v>0</v>
      </c>
    </row>
    <row r="446" spans="10:23" x14ac:dyDescent="0.25">
      <c r="U446" s="17">
        <f t="shared" si="6"/>
        <v>0</v>
      </c>
    </row>
    <row r="447" spans="10:23" x14ac:dyDescent="0.25">
      <c r="U447" s="17">
        <f t="shared" si="6"/>
        <v>0</v>
      </c>
    </row>
    <row r="448" spans="10:23" x14ac:dyDescent="0.25">
      <c r="U448" s="17">
        <f t="shared" si="6"/>
        <v>0</v>
      </c>
    </row>
    <row r="449" spans="10:23" x14ac:dyDescent="0.25">
      <c r="U449" s="17">
        <f t="shared" si="6"/>
        <v>0</v>
      </c>
    </row>
    <row r="450" spans="10:23" x14ac:dyDescent="0.25">
      <c r="U450" s="17">
        <f t="shared" ref="U450:U513" si="7">V450-T450</f>
        <v>0</v>
      </c>
    </row>
    <row r="451" spans="10:23" x14ac:dyDescent="0.25">
      <c r="U451" s="17">
        <f t="shared" si="7"/>
        <v>0</v>
      </c>
    </row>
    <row r="452" spans="10:23" x14ac:dyDescent="0.25">
      <c r="W452" s="15">
        <v>125</v>
      </c>
    </row>
    <row r="453" spans="10:23" x14ac:dyDescent="0.25">
      <c r="J453" t="s">
        <v>239</v>
      </c>
      <c r="U453" s="17">
        <f t="shared" si="7"/>
        <v>0</v>
      </c>
    </row>
    <row r="454" spans="10:23" x14ac:dyDescent="0.25">
      <c r="U454" s="17">
        <f t="shared" si="7"/>
        <v>0</v>
      </c>
    </row>
    <row r="455" spans="10:23" x14ac:dyDescent="0.25">
      <c r="U455" s="17">
        <f t="shared" si="7"/>
        <v>0</v>
      </c>
    </row>
    <row r="456" spans="10:23" x14ac:dyDescent="0.25">
      <c r="U456" s="17">
        <f t="shared" si="7"/>
        <v>0</v>
      </c>
    </row>
    <row r="457" spans="10:23" x14ac:dyDescent="0.25">
      <c r="U457" s="17">
        <f t="shared" si="7"/>
        <v>0</v>
      </c>
    </row>
    <row r="458" spans="10:23" x14ac:dyDescent="0.25">
      <c r="U458" s="17">
        <f t="shared" si="7"/>
        <v>0</v>
      </c>
    </row>
    <row r="459" spans="10:23" x14ac:dyDescent="0.25">
      <c r="U459" s="17">
        <f t="shared" si="7"/>
        <v>0</v>
      </c>
    </row>
    <row r="460" spans="10:23" x14ac:dyDescent="0.25">
      <c r="U460" s="17">
        <f t="shared" si="7"/>
        <v>0</v>
      </c>
    </row>
    <row r="461" spans="10:23" x14ac:dyDescent="0.25">
      <c r="U461" s="17">
        <f t="shared" si="7"/>
        <v>0</v>
      </c>
    </row>
    <row r="462" spans="10:23" x14ac:dyDescent="0.25">
      <c r="U462" s="17">
        <f t="shared" si="7"/>
        <v>0</v>
      </c>
    </row>
    <row r="463" spans="10:23" x14ac:dyDescent="0.25">
      <c r="U463" s="17">
        <f t="shared" si="7"/>
        <v>0</v>
      </c>
    </row>
    <row r="464" spans="1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  <row r="699" spans="20:23" x14ac:dyDescent="0.25">
      <c r="T699" s="16">
        <v>60</v>
      </c>
      <c r="U699" s="17">
        <v>130</v>
      </c>
      <c r="V699" s="15">
        <f>95*2</f>
        <v>190</v>
      </c>
      <c r="W699" s="15">
        <v>190</v>
      </c>
    </row>
    <row r="713" spans="20:23" x14ac:dyDescent="0.25">
      <c r="T713" s="16">
        <v>280</v>
      </c>
      <c r="U713" s="17">
        <f>V713-T713</f>
        <v>550</v>
      </c>
      <c r="V713" s="15">
        <v>830</v>
      </c>
      <c r="W713" s="15">
        <v>830</v>
      </c>
    </row>
    <row r="730" spans="20:23" x14ac:dyDescent="0.25">
      <c r="T730" s="16">
        <v>80</v>
      </c>
      <c r="U730" s="17">
        <f>V730-T730</f>
        <v>150</v>
      </c>
      <c r="V730" s="15">
        <v>230</v>
      </c>
      <c r="W730" s="15">
        <v>230</v>
      </c>
    </row>
    <row r="749" spans="20:23" x14ac:dyDescent="0.25">
      <c r="T749" s="16">
        <v>115</v>
      </c>
      <c r="U749" s="17">
        <f>V749-T749</f>
        <v>240</v>
      </c>
      <c r="V749" s="15">
        <v>355</v>
      </c>
      <c r="W749" s="15">
        <v>355</v>
      </c>
    </row>
    <row r="768" spans="20:23" x14ac:dyDescent="0.25">
      <c r="T768" s="16">
        <v>90</v>
      </c>
      <c r="U768" s="17">
        <v>80</v>
      </c>
      <c r="V768" s="15">
        <v>170</v>
      </c>
      <c r="W768" s="15">
        <v>170</v>
      </c>
    </row>
    <row r="789" spans="20:23" x14ac:dyDescent="0.25">
      <c r="T789" s="16">
        <v>140</v>
      </c>
      <c r="U789" s="17">
        <v>0</v>
      </c>
      <c r="V789" s="15">
        <v>140</v>
      </c>
      <c r="W789" s="15">
        <v>140</v>
      </c>
    </row>
    <row r="809" spans="20:23" x14ac:dyDescent="0.25">
      <c r="T809" s="16">
        <v>250</v>
      </c>
      <c r="U809" s="17">
        <v>500</v>
      </c>
      <c r="V809" s="15">
        <v>750</v>
      </c>
      <c r="W809" s="15">
        <v>750</v>
      </c>
    </row>
    <row r="827" spans="20:23" x14ac:dyDescent="0.25">
      <c r="T827" s="16">
        <v>30</v>
      </c>
      <c r="U827" s="17">
        <v>65</v>
      </c>
      <c r="V827" s="15">
        <v>95</v>
      </c>
      <c r="W827" s="15">
        <v>95</v>
      </c>
    </row>
    <row r="841" spans="20:23" x14ac:dyDescent="0.25">
      <c r="T841" s="16">
        <v>30</v>
      </c>
      <c r="U841" s="17">
        <v>65</v>
      </c>
      <c r="V841" s="15">
        <v>95</v>
      </c>
      <c r="W841" s="15">
        <v>95</v>
      </c>
    </row>
    <row r="856" spans="20:23" x14ac:dyDescent="0.25">
      <c r="T856" s="16">
        <v>60</v>
      </c>
      <c r="U856" s="17">
        <v>120</v>
      </c>
      <c r="V856" s="15">
        <v>180</v>
      </c>
      <c r="W856" s="15">
        <v>180</v>
      </c>
    </row>
    <row r="871" spans="20:23" x14ac:dyDescent="0.25">
      <c r="T871" s="16">
        <v>30</v>
      </c>
      <c r="U871" s="17">
        <v>70</v>
      </c>
      <c r="V871" s="15">
        <v>100</v>
      </c>
      <c r="W871" s="15">
        <v>100</v>
      </c>
    </row>
    <row r="889" spans="20:23" x14ac:dyDescent="0.25">
      <c r="T889" s="16">
        <v>30</v>
      </c>
      <c r="U889" s="17">
        <v>70</v>
      </c>
      <c r="V889" s="15">
        <v>100</v>
      </c>
      <c r="W889" s="15">
        <v>100</v>
      </c>
    </row>
    <row r="906" spans="20:23" x14ac:dyDescent="0.25">
      <c r="T906" s="16">
        <v>185</v>
      </c>
      <c r="U906" s="17">
        <v>370</v>
      </c>
      <c r="V906" s="15">
        <v>555</v>
      </c>
      <c r="W906" s="15">
        <v>555</v>
      </c>
    </row>
    <row r="924" spans="20:23" x14ac:dyDescent="0.25">
      <c r="T924" s="16">
        <v>60</v>
      </c>
      <c r="U924" s="17">
        <v>120</v>
      </c>
      <c r="V924" s="15">
        <v>180</v>
      </c>
      <c r="W924" s="15">
        <v>180</v>
      </c>
    </row>
    <row r="939" spans="20:23" x14ac:dyDescent="0.25">
      <c r="T939" s="16">
        <v>30</v>
      </c>
      <c r="U939" s="17">
        <v>65</v>
      </c>
      <c r="V939" s="15">
        <v>95</v>
      </c>
      <c r="W939" s="15">
        <v>95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B199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9"/>
  <sheetViews>
    <sheetView topLeftCell="A64" workbookViewId="0">
      <selection activeCell="B80" sqref="B80:L82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K64" t="s">
        <v>320</v>
      </c>
      <c r="L64">
        <v>110.36</v>
      </c>
    </row>
    <row r="65" spans="2:12" x14ac:dyDescent="0.25">
      <c r="B65" s="24" t="s">
        <v>311</v>
      </c>
      <c r="I65" t="s">
        <v>136</v>
      </c>
      <c r="J65">
        <v>107.3</v>
      </c>
    </row>
    <row r="66" spans="2:12" x14ac:dyDescent="0.25">
      <c r="B66" s="24" t="s">
        <v>311</v>
      </c>
      <c r="E66" t="s">
        <v>26</v>
      </c>
      <c r="F66">
        <v>33</v>
      </c>
    </row>
    <row r="67" spans="2:12" x14ac:dyDescent="0.25">
      <c r="B67" s="24" t="s">
        <v>316</v>
      </c>
      <c r="C67" t="s">
        <v>92</v>
      </c>
      <c r="D67">
        <v>6.4</v>
      </c>
    </row>
    <row r="68" spans="2:12" x14ac:dyDescent="0.25">
      <c r="B68" s="23" t="s">
        <v>316</v>
      </c>
      <c r="E68" t="s">
        <v>7</v>
      </c>
      <c r="F68">
        <v>100</v>
      </c>
    </row>
    <row r="69" spans="2:12" x14ac:dyDescent="0.25">
      <c r="B69" s="23" t="s">
        <v>321</v>
      </c>
      <c r="C69" t="s">
        <v>92</v>
      </c>
      <c r="D69">
        <v>13</v>
      </c>
    </row>
    <row r="70" spans="2:12" x14ac:dyDescent="0.25">
      <c r="B70" s="23" t="s">
        <v>321</v>
      </c>
      <c r="K70" t="s">
        <v>223</v>
      </c>
      <c r="L70">
        <v>157.47</v>
      </c>
    </row>
    <row r="71" spans="2:12" x14ac:dyDescent="0.25">
      <c r="B71" s="23" t="s">
        <v>317</v>
      </c>
      <c r="C71" t="s">
        <v>306</v>
      </c>
      <c r="D71">
        <v>38.200000000000003</v>
      </c>
    </row>
    <row r="72" spans="2:12" x14ac:dyDescent="0.25">
      <c r="B72" s="24" t="s">
        <v>317</v>
      </c>
      <c r="E72" t="s">
        <v>7</v>
      </c>
      <c r="F72">
        <v>100</v>
      </c>
    </row>
    <row r="73" spans="2:12" x14ac:dyDescent="0.25">
      <c r="B73" s="23" t="s">
        <v>324</v>
      </c>
      <c r="C73" t="s">
        <v>92</v>
      </c>
      <c r="D73">
        <v>11.5</v>
      </c>
    </row>
    <row r="74" spans="2:12" x14ac:dyDescent="0.25">
      <c r="B74" s="23" t="s">
        <v>318</v>
      </c>
      <c r="C74" t="s">
        <v>15</v>
      </c>
      <c r="D74">
        <v>3.4</v>
      </c>
    </row>
    <row r="75" spans="2:12" x14ac:dyDescent="0.25">
      <c r="B75" s="24" t="s">
        <v>318</v>
      </c>
      <c r="G75" t="s">
        <v>59</v>
      </c>
      <c r="H75">
        <v>4.9000000000000004</v>
      </c>
    </row>
    <row r="76" spans="2:12" x14ac:dyDescent="0.25">
      <c r="B76" s="24" t="s">
        <v>322</v>
      </c>
      <c r="K76" t="s">
        <v>323</v>
      </c>
      <c r="L76">
        <v>39.729999999999997</v>
      </c>
    </row>
    <row r="77" spans="2:12" x14ac:dyDescent="0.25">
      <c r="B77" s="24" t="s">
        <v>319</v>
      </c>
      <c r="G77" t="s">
        <v>193</v>
      </c>
      <c r="H77">
        <v>368</v>
      </c>
    </row>
    <row r="78" spans="2:12" x14ac:dyDescent="0.25">
      <c r="B78" s="24" t="s">
        <v>319</v>
      </c>
      <c r="C78" t="s">
        <v>92</v>
      </c>
      <c r="D78">
        <v>24.8</v>
      </c>
    </row>
    <row r="79" spans="2:12" x14ac:dyDescent="0.25">
      <c r="B79" s="24" t="s">
        <v>325</v>
      </c>
      <c r="C79" t="s">
        <v>92</v>
      </c>
      <c r="D79">
        <v>12.4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1D55A-9E5C-457F-A38E-49A4FBB77218}">
  <dimension ref="B2:M61"/>
  <sheetViews>
    <sheetView topLeftCell="A29" workbookViewId="0">
      <selection activeCell="D59" sqref="D59"/>
    </sheetView>
  </sheetViews>
  <sheetFormatPr defaultRowHeight="15" x14ac:dyDescent="0.25"/>
  <cols>
    <col min="2" max="2" width="6" bestFit="1" customWidth="1"/>
    <col min="3" max="3" width="18" customWidth="1"/>
    <col min="4" max="5" width="18.28515625" customWidth="1"/>
    <col min="6" max="6" width="18.5703125" customWidth="1"/>
    <col min="7" max="7" width="18.28515625" customWidth="1"/>
    <col min="8" max="8" width="18.5703125" customWidth="1"/>
    <col min="9" max="9" width="18.85546875" customWidth="1"/>
    <col min="10" max="10" width="18.5703125" customWidth="1"/>
    <col min="11" max="11" width="18.42578125" customWidth="1"/>
    <col min="12" max="12" width="18.28515625" customWidth="1"/>
  </cols>
  <sheetData>
    <row r="2" spans="2:13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s="24" t="s">
        <v>325</v>
      </c>
      <c r="E3" t="s">
        <v>7</v>
      </c>
      <c r="F3">
        <v>100</v>
      </c>
    </row>
    <row r="4" spans="2:13" x14ac:dyDescent="0.25">
      <c r="B4" s="24" t="s">
        <v>325</v>
      </c>
      <c r="I4" t="s">
        <v>11</v>
      </c>
      <c r="J4">
        <v>2032.74</v>
      </c>
    </row>
    <row r="5" spans="2:13" x14ac:dyDescent="0.25">
      <c r="B5" s="24" t="s">
        <v>325</v>
      </c>
      <c r="I5" t="s">
        <v>9</v>
      </c>
      <c r="J5">
        <v>300</v>
      </c>
    </row>
    <row r="6" spans="2:13" x14ac:dyDescent="0.25">
      <c r="B6" s="24" t="s">
        <v>325</v>
      </c>
      <c r="I6" t="s">
        <v>135</v>
      </c>
      <c r="J6">
        <v>200</v>
      </c>
    </row>
    <row r="7" spans="2:13" x14ac:dyDescent="0.25">
      <c r="B7" s="24" t="s">
        <v>325</v>
      </c>
      <c r="C7" t="s">
        <v>92</v>
      </c>
      <c r="D7">
        <f>9+3.4</f>
        <v>12.4</v>
      </c>
    </row>
    <row r="8" spans="2:13" x14ac:dyDescent="0.25">
      <c r="B8" s="24" t="s">
        <v>326</v>
      </c>
      <c r="C8" t="s">
        <v>92</v>
      </c>
      <c r="D8">
        <v>13</v>
      </c>
    </row>
    <row r="9" spans="2:13" x14ac:dyDescent="0.25">
      <c r="B9" t="s">
        <v>326</v>
      </c>
      <c r="G9" t="s">
        <v>135</v>
      </c>
      <c r="H9">
        <v>60</v>
      </c>
    </row>
    <row r="10" spans="2:13" x14ac:dyDescent="0.25">
      <c r="B10" t="s">
        <v>326</v>
      </c>
      <c r="E10" t="s">
        <v>100</v>
      </c>
      <c r="F10">
        <v>114.6</v>
      </c>
    </row>
    <row r="11" spans="2:13" x14ac:dyDescent="0.25">
      <c r="B11" s="24" t="s">
        <v>336</v>
      </c>
      <c r="C11" t="s">
        <v>92</v>
      </c>
      <c r="D11">
        <v>13.6</v>
      </c>
    </row>
    <row r="12" spans="2:13" x14ac:dyDescent="0.25">
      <c r="B12" s="24" t="s">
        <v>336</v>
      </c>
      <c r="K12" t="s">
        <v>162</v>
      </c>
      <c r="L12">
        <v>897.77</v>
      </c>
    </row>
    <row r="13" spans="2:13" x14ac:dyDescent="0.25">
      <c r="B13" s="24" t="s">
        <v>327</v>
      </c>
      <c r="C13" t="s">
        <v>92</v>
      </c>
      <c r="D13">
        <v>14</v>
      </c>
    </row>
    <row r="14" spans="2:13" x14ac:dyDescent="0.25">
      <c r="B14" s="24" t="s">
        <v>327</v>
      </c>
      <c r="K14" t="s">
        <v>49</v>
      </c>
      <c r="L14">
        <v>17.829999999999998</v>
      </c>
    </row>
    <row r="15" spans="2:13" x14ac:dyDescent="0.25">
      <c r="B15" t="s">
        <v>327</v>
      </c>
      <c r="G15" t="s">
        <v>328</v>
      </c>
      <c r="H15">
        <v>1375</v>
      </c>
    </row>
    <row r="16" spans="2:13" x14ac:dyDescent="0.25">
      <c r="B16" t="s">
        <v>327</v>
      </c>
      <c r="E16" t="s">
        <v>7</v>
      </c>
      <c r="F16">
        <v>100</v>
      </c>
    </row>
    <row r="17" spans="2:12" x14ac:dyDescent="0.25">
      <c r="B17" s="24" t="s">
        <v>329</v>
      </c>
      <c r="C17" t="s">
        <v>92</v>
      </c>
      <c r="D17">
        <v>14.8</v>
      </c>
    </row>
    <row r="18" spans="2:12" x14ac:dyDescent="0.25">
      <c r="B18" s="24" t="s">
        <v>329</v>
      </c>
      <c r="K18" t="s">
        <v>162</v>
      </c>
      <c r="L18">
        <f>27.73+39.41</f>
        <v>67.14</v>
      </c>
    </row>
    <row r="19" spans="2:12" x14ac:dyDescent="0.25">
      <c r="B19" s="24" t="s">
        <v>329</v>
      </c>
      <c r="K19" t="s">
        <v>337</v>
      </c>
      <c r="L19">
        <v>40.299999999999997</v>
      </c>
    </row>
    <row r="20" spans="2:12" x14ac:dyDescent="0.25">
      <c r="B20" s="23" t="s">
        <v>329</v>
      </c>
      <c r="G20" t="s">
        <v>59</v>
      </c>
      <c r="H20">
        <v>9.8000000000000007</v>
      </c>
    </row>
    <row r="21" spans="2:12" x14ac:dyDescent="0.25">
      <c r="B21" s="23" t="s">
        <v>338</v>
      </c>
      <c r="C21" t="s">
        <v>92</v>
      </c>
      <c r="D21">
        <v>18</v>
      </c>
    </row>
    <row r="22" spans="2:12" x14ac:dyDescent="0.25">
      <c r="B22" s="23" t="s">
        <v>338</v>
      </c>
      <c r="K22" t="s">
        <v>102</v>
      </c>
      <c r="L22">
        <v>61.9</v>
      </c>
    </row>
    <row r="23" spans="2:12" x14ac:dyDescent="0.25">
      <c r="B23" s="23" t="s">
        <v>330</v>
      </c>
      <c r="C23" t="s">
        <v>92</v>
      </c>
      <c r="D23">
        <v>14.4</v>
      </c>
    </row>
    <row r="24" spans="2:12" x14ac:dyDescent="0.25">
      <c r="B24" s="23" t="s">
        <v>330</v>
      </c>
      <c r="E24" t="s">
        <v>7</v>
      </c>
      <c r="F24">
        <v>100</v>
      </c>
    </row>
    <row r="25" spans="2:12" x14ac:dyDescent="0.25">
      <c r="B25" s="24" t="s">
        <v>330</v>
      </c>
      <c r="E25" t="s">
        <v>100</v>
      </c>
      <c r="F25">
        <v>42.6</v>
      </c>
    </row>
    <row r="26" spans="2:12" x14ac:dyDescent="0.25">
      <c r="B26" s="23" t="s">
        <v>331</v>
      </c>
      <c r="I26" t="s">
        <v>341</v>
      </c>
      <c r="J26">
        <v>100</v>
      </c>
    </row>
    <row r="27" spans="2:12" x14ac:dyDescent="0.25">
      <c r="B27" s="24" t="s">
        <v>331</v>
      </c>
      <c r="E27" t="s">
        <v>7</v>
      </c>
      <c r="F27">
        <v>100</v>
      </c>
    </row>
    <row r="28" spans="2:12" x14ac:dyDescent="0.25">
      <c r="B28" s="24" t="s">
        <v>332</v>
      </c>
      <c r="E28" t="s">
        <v>26</v>
      </c>
      <c r="F28">
        <v>17.399999999999999</v>
      </c>
    </row>
    <row r="29" spans="2:12" x14ac:dyDescent="0.25">
      <c r="B29" s="24" t="s">
        <v>333</v>
      </c>
      <c r="C29" t="s">
        <v>92</v>
      </c>
      <c r="D29">
        <v>19.3</v>
      </c>
    </row>
    <row r="30" spans="2:12" x14ac:dyDescent="0.25">
      <c r="B30" s="24" t="s">
        <v>333</v>
      </c>
      <c r="I30" t="s">
        <v>45</v>
      </c>
      <c r="J30">
        <v>85.01</v>
      </c>
    </row>
    <row r="31" spans="2:12" x14ac:dyDescent="0.25">
      <c r="B31" s="24" t="s">
        <v>342</v>
      </c>
      <c r="C31" t="s">
        <v>92</v>
      </c>
      <c r="D31">
        <v>11</v>
      </c>
    </row>
    <row r="32" spans="2:12" x14ac:dyDescent="0.25">
      <c r="B32" s="24" t="s">
        <v>334</v>
      </c>
      <c r="G32" t="s">
        <v>231</v>
      </c>
      <c r="H32">
        <v>8.6300000000000008</v>
      </c>
    </row>
    <row r="33" spans="2:12" x14ac:dyDescent="0.25">
      <c r="B33" s="24" t="s">
        <v>335</v>
      </c>
      <c r="C33" t="s">
        <v>250</v>
      </c>
      <c r="D33">
        <v>16.350000000000001</v>
      </c>
    </row>
    <row r="34" spans="2:12" x14ac:dyDescent="0.25">
      <c r="B34" s="24" t="s">
        <v>335</v>
      </c>
      <c r="E34" t="s">
        <v>26</v>
      </c>
      <c r="F34">
        <v>13.1</v>
      </c>
    </row>
    <row r="35" spans="2:12" x14ac:dyDescent="0.25">
      <c r="B35" s="24" t="s">
        <v>335</v>
      </c>
      <c r="K35" t="s">
        <v>49</v>
      </c>
      <c r="L35">
        <f>54.35+54.35+18.01+18.01+3.54</f>
        <v>148.26</v>
      </c>
    </row>
    <row r="36" spans="2:12" x14ac:dyDescent="0.25">
      <c r="B36" s="24" t="s">
        <v>339</v>
      </c>
      <c r="C36" t="s">
        <v>92</v>
      </c>
      <c r="D36">
        <v>13.8</v>
      </c>
    </row>
    <row r="37" spans="2:12" x14ac:dyDescent="0.25">
      <c r="B37" s="24" t="s">
        <v>339</v>
      </c>
      <c r="K37" t="s">
        <v>55</v>
      </c>
      <c r="L37">
        <f>245.47+97.32+47.93+24.69</f>
        <v>415.40999999999997</v>
      </c>
    </row>
    <row r="38" spans="2:12" x14ac:dyDescent="0.25">
      <c r="B38" s="24" t="s">
        <v>340</v>
      </c>
      <c r="K38" t="s">
        <v>246</v>
      </c>
      <c r="L38">
        <v>276</v>
      </c>
    </row>
    <row r="39" spans="2:12" x14ac:dyDescent="0.25">
      <c r="B39" s="24" t="s">
        <v>340</v>
      </c>
      <c r="C39" t="s">
        <v>92</v>
      </c>
      <c r="D39">
        <v>10</v>
      </c>
    </row>
    <row r="40" spans="2:12" x14ac:dyDescent="0.25">
      <c r="B40" t="s">
        <v>343</v>
      </c>
      <c r="C40" t="s">
        <v>100</v>
      </c>
      <c r="D40">
        <v>36.78</v>
      </c>
    </row>
    <row r="41" spans="2:12" x14ac:dyDescent="0.25">
      <c r="B41" t="s">
        <v>344</v>
      </c>
      <c r="E41" t="s">
        <v>92</v>
      </c>
      <c r="F41">
        <v>19.3</v>
      </c>
    </row>
    <row r="42" spans="2:12" x14ac:dyDescent="0.25">
      <c r="B42" t="s">
        <v>345</v>
      </c>
      <c r="I42" t="s">
        <v>135</v>
      </c>
      <c r="J42">
        <v>180</v>
      </c>
    </row>
    <row r="43" spans="2:12" x14ac:dyDescent="0.25">
      <c r="B43" t="s">
        <v>346</v>
      </c>
      <c r="G43" t="s">
        <v>235</v>
      </c>
      <c r="H43">
        <v>20</v>
      </c>
    </row>
    <row r="44" spans="2:12" x14ac:dyDescent="0.25">
      <c r="G44" t="s">
        <v>347</v>
      </c>
      <c r="H44">
        <v>6</v>
      </c>
    </row>
    <row r="45" spans="2:12" x14ac:dyDescent="0.25">
      <c r="G45" t="s">
        <v>135</v>
      </c>
      <c r="H45">
        <v>126.3</v>
      </c>
    </row>
    <row r="46" spans="2:12" x14ac:dyDescent="0.25">
      <c r="G46" t="s">
        <v>135</v>
      </c>
      <c r="H46">
        <f>89+89</f>
        <v>178</v>
      </c>
    </row>
    <row r="47" spans="2:12" x14ac:dyDescent="0.25">
      <c r="G47" t="s">
        <v>348</v>
      </c>
      <c r="H47">
        <v>43</v>
      </c>
    </row>
    <row r="48" spans="2:12" x14ac:dyDescent="0.25">
      <c r="K48" t="s">
        <v>55</v>
      </c>
      <c r="L48">
        <v>24.41</v>
      </c>
    </row>
    <row r="49" spans="2:12" x14ac:dyDescent="0.25">
      <c r="B49" t="s">
        <v>349</v>
      </c>
      <c r="E49" t="s">
        <v>7</v>
      </c>
      <c r="F49">
        <v>100</v>
      </c>
    </row>
    <row r="50" spans="2:12" x14ac:dyDescent="0.25">
      <c r="C50" t="s">
        <v>92</v>
      </c>
      <c r="D50">
        <v>16.75</v>
      </c>
    </row>
    <row r="51" spans="2:12" x14ac:dyDescent="0.25">
      <c r="B51" t="s">
        <v>353</v>
      </c>
      <c r="K51" t="s">
        <v>178</v>
      </c>
      <c r="L51">
        <v>110.36</v>
      </c>
    </row>
    <row r="52" spans="2:12" x14ac:dyDescent="0.25">
      <c r="C52" t="s">
        <v>92</v>
      </c>
      <c r="D52">
        <v>5.0999999999999996</v>
      </c>
    </row>
    <row r="53" spans="2:12" x14ac:dyDescent="0.25">
      <c r="B53" t="s">
        <v>354</v>
      </c>
      <c r="K53" t="s">
        <v>141</v>
      </c>
      <c r="L53">
        <v>17.93</v>
      </c>
    </row>
    <row r="54" spans="2:12" x14ac:dyDescent="0.25">
      <c r="C54" t="s">
        <v>100</v>
      </c>
      <c r="D54">
        <v>9.3000000000000007</v>
      </c>
    </row>
    <row r="55" spans="2:12" x14ac:dyDescent="0.25">
      <c r="B55" t="s">
        <v>356</v>
      </c>
      <c r="C55" t="s">
        <v>92</v>
      </c>
      <c r="D55">
        <v>14.8</v>
      </c>
    </row>
    <row r="56" spans="2:12" x14ac:dyDescent="0.25">
      <c r="B56" t="s">
        <v>355</v>
      </c>
      <c r="K56" t="s">
        <v>61</v>
      </c>
      <c r="L56">
        <v>157.47</v>
      </c>
    </row>
    <row r="57" spans="2:12" x14ac:dyDescent="0.25">
      <c r="B57" t="s">
        <v>350</v>
      </c>
      <c r="G57" t="s">
        <v>135</v>
      </c>
      <c r="H57">
        <v>90</v>
      </c>
    </row>
    <row r="58" spans="2:12" x14ac:dyDescent="0.25">
      <c r="C58" t="s">
        <v>92</v>
      </c>
      <c r="D58">
        <v>9.3000000000000007</v>
      </c>
    </row>
    <row r="59" spans="2:12" x14ac:dyDescent="0.25">
      <c r="B59" t="s">
        <v>357</v>
      </c>
      <c r="C59" t="s">
        <v>15</v>
      </c>
      <c r="D59">
        <v>3.8</v>
      </c>
    </row>
    <row r="60" spans="2:12" x14ac:dyDescent="0.25">
      <c r="B60" t="s">
        <v>351</v>
      </c>
      <c r="E60" t="s">
        <v>26</v>
      </c>
      <c r="F60">
        <v>15.25</v>
      </c>
    </row>
    <row r="61" spans="2:12" x14ac:dyDescent="0.25">
      <c r="K61" t="s">
        <v>67</v>
      </c>
      <c r="L61">
        <v>47.2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6661A-277D-435F-8DB8-61A7B5FAB3D4}">
  <dimension ref="B2:M56"/>
  <sheetViews>
    <sheetView workbookViewId="0">
      <selection activeCell="D57" sqref="D57"/>
    </sheetView>
  </sheetViews>
  <sheetFormatPr defaultRowHeight="15" x14ac:dyDescent="0.25"/>
  <cols>
    <col min="3" max="3" width="18.28515625" customWidth="1"/>
    <col min="4" max="4" width="9.42578125" customWidth="1"/>
    <col min="5" max="5" width="18.140625" customWidth="1"/>
    <col min="7" max="7" width="18.140625" customWidth="1"/>
    <col min="9" max="9" width="18.42578125" customWidth="1"/>
    <col min="11" max="11" width="18.425781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352</v>
      </c>
      <c r="I3" t="s">
        <v>11</v>
      </c>
      <c r="J3">
        <v>1000</v>
      </c>
    </row>
    <row r="4" spans="2:13" x14ac:dyDescent="0.25">
      <c r="G4" t="s">
        <v>135</v>
      </c>
      <c r="H4">
        <v>390</v>
      </c>
    </row>
    <row r="5" spans="2:13" x14ac:dyDescent="0.25">
      <c r="C5" t="s">
        <v>92</v>
      </c>
      <c r="D5">
        <v>9</v>
      </c>
    </row>
    <row r="6" spans="2:13" x14ac:dyDescent="0.25">
      <c r="B6" t="s">
        <v>358</v>
      </c>
      <c r="C6" t="s">
        <v>195</v>
      </c>
      <c r="D6">
        <v>15.05</v>
      </c>
    </row>
    <row r="7" spans="2:13" x14ac:dyDescent="0.25">
      <c r="K7" t="s">
        <v>177</v>
      </c>
      <c r="L7">
        <f>53.94+35.76+35.76+17.88+11.73</f>
        <v>155.06999999999996</v>
      </c>
    </row>
    <row r="8" spans="2:13" x14ac:dyDescent="0.25">
      <c r="B8" t="s">
        <v>359</v>
      </c>
      <c r="E8" t="s">
        <v>7</v>
      </c>
      <c r="F8">
        <v>12</v>
      </c>
    </row>
    <row r="9" spans="2:13" x14ac:dyDescent="0.25">
      <c r="G9" t="s">
        <v>360</v>
      </c>
      <c r="H9">
        <v>94</v>
      </c>
    </row>
    <row r="10" spans="2:13" x14ac:dyDescent="0.25">
      <c r="B10" t="s">
        <v>361</v>
      </c>
      <c r="E10" t="s">
        <v>92</v>
      </c>
      <c r="F10">
        <v>15.1</v>
      </c>
    </row>
    <row r="11" spans="2:13" x14ac:dyDescent="0.25">
      <c r="E11" t="s">
        <v>7</v>
      </c>
      <c r="F11">
        <v>7.9</v>
      </c>
    </row>
    <row r="12" spans="2:13" x14ac:dyDescent="0.25">
      <c r="E12" t="s">
        <v>92</v>
      </c>
      <c r="F12">
        <v>12.18</v>
      </c>
    </row>
    <row r="13" spans="2:13" x14ac:dyDescent="0.25">
      <c r="B13" s="18">
        <v>45901</v>
      </c>
      <c r="E13" t="s">
        <v>7</v>
      </c>
      <c r="F13">
        <v>103.8</v>
      </c>
    </row>
    <row r="14" spans="2:13" x14ac:dyDescent="0.25">
      <c r="B14" s="18"/>
      <c r="C14" t="s">
        <v>92</v>
      </c>
      <c r="D14">
        <v>11</v>
      </c>
    </row>
    <row r="15" spans="2:13" x14ac:dyDescent="0.25">
      <c r="B15" s="18"/>
      <c r="G15" t="s">
        <v>201</v>
      </c>
      <c r="H15">
        <v>19.57</v>
      </c>
    </row>
    <row r="16" spans="2:13" x14ac:dyDescent="0.25">
      <c r="B16" s="18"/>
      <c r="K16" t="s">
        <v>203</v>
      </c>
      <c r="L16">
        <f>38.13+26.83</f>
        <v>64.960000000000008</v>
      </c>
    </row>
    <row r="17" spans="2:12" x14ac:dyDescent="0.25">
      <c r="B17" s="18">
        <v>45902</v>
      </c>
      <c r="E17" t="s">
        <v>26</v>
      </c>
      <c r="F17">
        <v>13.1</v>
      </c>
    </row>
    <row r="18" spans="2:12" x14ac:dyDescent="0.25">
      <c r="B18" s="18"/>
      <c r="C18" t="s">
        <v>100</v>
      </c>
      <c r="D18">
        <v>26.7</v>
      </c>
    </row>
    <row r="19" spans="2:12" x14ac:dyDescent="0.25">
      <c r="B19" s="18"/>
      <c r="K19" t="s">
        <v>362</v>
      </c>
      <c r="L19">
        <v>40.299999999999997</v>
      </c>
    </row>
    <row r="20" spans="2:12" x14ac:dyDescent="0.25">
      <c r="B20" s="18"/>
      <c r="K20" t="s">
        <v>302</v>
      </c>
      <c r="L20">
        <v>10</v>
      </c>
    </row>
    <row r="21" spans="2:12" x14ac:dyDescent="0.25">
      <c r="B21" s="18">
        <v>45903</v>
      </c>
      <c r="I21" t="s">
        <v>281</v>
      </c>
      <c r="J21">
        <v>75.650000000000006</v>
      </c>
    </row>
    <row r="22" spans="2:12" x14ac:dyDescent="0.25">
      <c r="B22" s="18"/>
      <c r="C22" t="s">
        <v>92</v>
      </c>
      <c r="D22">
        <f>5.2+14.4</f>
        <v>19.600000000000001</v>
      </c>
    </row>
    <row r="23" spans="2:12" x14ac:dyDescent="0.25">
      <c r="B23" s="18"/>
      <c r="G23" t="s">
        <v>135</v>
      </c>
      <c r="H23">
        <v>60</v>
      </c>
    </row>
    <row r="24" spans="2:12" x14ac:dyDescent="0.25">
      <c r="B24" s="18">
        <v>45904</v>
      </c>
      <c r="E24" t="s">
        <v>100</v>
      </c>
      <c r="F24">
        <v>20</v>
      </c>
    </row>
    <row r="25" spans="2:12" x14ac:dyDescent="0.25">
      <c r="B25" s="18">
        <v>45905</v>
      </c>
      <c r="C25" t="s">
        <v>92</v>
      </c>
      <c r="D25">
        <v>15.3</v>
      </c>
    </row>
    <row r="26" spans="2:12" x14ac:dyDescent="0.25">
      <c r="B26" s="18"/>
      <c r="C26" t="s">
        <v>100</v>
      </c>
      <c r="D26">
        <v>15</v>
      </c>
    </row>
    <row r="27" spans="2:12" x14ac:dyDescent="0.25">
      <c r="B27" s="18"/>
      <c r="C27" t="s">
        <v>30</v>
      </c>
      <c r="D27">
        <v>18.350000000000001</v>
      </c>
    </row>
    <row r="28" spans="2:12" x14ac:dyDescent="0.25">
      <c r="B28" s="18">
        <v>45906</v>
      </c>
      <c r="E28" t="s">
        <v>92</v>
      </c>
      <c r="F28">
        <v>20.5</v>
      </c>
    </row>
    <row r="29" spans="2:12" x14ac:dyDescent="0.25">
      <c r="B29" s="18"/>
      <c r="C29" t="s">
        <v>92</v>
      </c>
      <c r="D29">
        <f>3.8+11</f>
        <v>14.8</v>
      </c>
    </row>
    <row r="30" spans="2:12" x14ac:dyDescent="0.25">
      <c r="B30" s="18">
        <v>45907</v>
      </c>
      <c r="E30" t="s">
        <v>306</v>
      </c>
      <c r="F30">
        <f>10.8+9.2</f>
        <v>20</v>
      </c>
    </row>
    <row r="31" spans="2:12" x14ac:dyDescent="0.25">
      <c r="B31" s="18"/>
      <c r="C31" t="s">
        <v>100</v>
      </c>
      <c r="D31">
        <v>10.8</v>
      </c>
    </row>
    <row r="32" spans="2:12" x14ac:dyDescent="0.25">
      <c r="B32" s="18"/>
      <c r="C32" t="s">
        <v>363</v>
      </c>
      <c r="D32">
        <v>9.1999999999999993</v>
      </c>
    </row>
    <row r="33" spans="2:12" x14ac:dyDescent="0.25">
      <c r="B33" s="18">
        <v>45908</v>
      </c>
      <c r="E33" t="s">
        <v>7</v>
      </c>
      <c r="F33">
        <v>13.2</v>
      </c>
    </row>
    <row r="34" spans="2:12" x14ac:dyDescent="0.25">
      <c r="B34" s="18"/>
      <c r="C34" t="s">
        <v>92</v>
      </c>
      <c r="D34">
        <v>13.2</v>
      </c>
    </row>
    <row r="35" spans="2:12" x14ac:dyDescent="0.25">
      <c r="B35" s="18"/>
      <c r="K35" t="s">
        <v>66</v>
      </c>
      <c r="L35">
        <v>353.44</v>
      </c>
    </row>
    <row r="36" spans="2:12" x14ac:dyDescent="0.25">
      <c r="B36" s="18">
        <v>45909</v>
      </c>
      <c r="E36" t="s">
        <v>7</v>
      </c>
      <c r="F36">
        <f>100+12.5+14</f>
        <v>126.5</v>
      </c>
    </row>
    <row r="37" spans="2:12" x14ac:dyDescent="0.25">
      <c r="G37" t="s">
        <v>135</v>
      </c>
      <c r="H37">
        <v>30</v>
      </c>
    </row>
    <row r="38" spans="2:12" x14ac:dyDescent="0.25">
      <c r="G38" t="s">
        <v>231</v>
      </c>
      <c r="H38">
        <v>8.6300000000000008</v>
      </c>
    </row>
    <row r="39" spans="2:12" x14ac:dyDescent="0.25">
      <c r="C39" t="s">
        <v>92</v>
      </c>
      <c r="D39">
        <v>14</v>
      </c>
    </row>
    <row r="40" spans="2:12" x14ac:dyDescent="0.25">
      <c r="C40" t="s">
        <v>100</v>
      </c>
      <c r="D40">
        <v>12.5</v>
      </c>
    </row>
    <row r="41" spans="2:12" x14ac:dyDescent="0.25">
      <c r="B41" s="18">
        <v>45910</v>
      </c>
      <c r="C41" t="s">
        <v>92</v>
      </c>
      <c r="D41">
        <f>9+9.95</f>
        <v>18.95</v>
      </c>
    </row>
    <row r="42" spans="2:12" x14ac:dyDescent="0.25">
      <c r="B42" s="18">
        <v>45912</v>
      </c>
      <c r="K42" t="s">
        <v>364</v>
      </c>
      <c r="L42">
        <f>17.87+17.87+35.74+35.74</f>
        <v>107.22</v>
      </c>
    </row>
    <row r="43" spans="2:12" x14ac:dyDescent="0.25">
      <c r="B43" s="18"/>
      <c r="K43" t="s">
        <v>365</v>
      </c>
      <c r="L43">
        <v>276</v>
      </c>
    </row>
    <row r="44" spans="2:12" x14ac:dyDescent="0.25">
      <c r="B44" s="18"/>
      <c r="C44" t="s">
        <v>92</v>
      </c>
      <c r="D44">
        <v>26</v>
      </c>
    </row>
    <row r="45" spans="2:12" x14ac:dyDescent="0.25">
      <c r="B45" s="18">
        <v>45913</v>
      </c>
      <c r="E45" t="s">
        <v>26</v>
      </c>
      <c r="F45">
        <v>19.399999999999999</v>
      </c>
    </row>
    <row r="46" spans="2:12" x14ac:dyDescent="0.25">
      <c r="B46" s="18"/>
      <c r="C46" t="s">
        <v>92</v>
      </c>
      <c r="D46">
        <v>9</v>
      </c>
    </row>
    <row r="47" spans="2:12" x14ac:dyDescent="0.25">
      <c r="G47" t="s">
        <v>135</v>
      </c>
      <c r="H47">
        <v>185</v>
      </c>
    </row>
    <row r="48" spans="2:12" x14ac:dyDescent="0.25">
      <c r="B48" s="18">
        <v>45914</v>
      </c>
      <c r="C48" t="s">
        <v>92</v>
      </c>
      <c r="D48">
        <v>14.3</v>
      </c>
    </row>
    <row r="49" spans="2:12" x14ac:dyDescent="0.25">
      <c r="B49" s="18">
        <v>45915</v>
      </c>
      <c r="G49" t="s">
        <v>201</v>
      </c>
      <c r="H49">
        <v>48.8</v>
      </c>
    </row>
    <row r="50" spans="2:12" x14ac:dyDescent="0.25">
      <c r="B50" s="18"/>
      <c r="K50" t="s">
        <v>320</v>
      </c>
      <c r="L50">
        <v>110.38</v>
      </c>
    </row>
    <row r="51" spans="2:12" x14ac:dyDescent="0.25">
      <c r="B51" s="18"/>
      <c r="K51" t="s">
        <v>181</v>
      </c>
      <c r="L51">
        <v>24.16</v>
      </c>
    </row>
    <row r="52" spans="2:12" x14ac:dyDescent="0.25">
      <c r="B52" s="18">
        <v>45916</v>
      </c>
      <c r="G52" t="s">
        <v>94</v>
      </c>
      <c r="H52">
        <v>20</v>
      </c>
    </row>
    <row r="53" spans="2:12" x14ac:dyDescent="0.25">
      <c r="B53" s="18">
        <v>45917</v>
      </c>
      <c r="E53" t="s">
        <v>7</v>
      </c>
      <c r="F53">
        <v>100</v>
      </c>
    </row>
    <row r="54" spans="2:12" x14ac:dyDescent="0.25">
      <c r="G54" t="s">
        <v>135</v>
      </c>
      <c r="H54">
        <v>700</v>
      </c>
    </row>
    <row r="55" spans="2:12" x14ac:dyDescent="0.25">
      <c r="C55" t="s">
        <v>92</v>
      </c>
      <c r="D55">
        <v>20.440000000000001</v>
      </c>
    </row>
    <row r="56" spans="2:12" x14ac:dyDescent="0.25">
      <c r="C56" t="s">
        <v>100</v>
      </c>
      <c r="D56">
        <v>14.4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2025-09-17T14:58:41Z</dcterms:modified>
</cp:coreProperties>
</file>